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2240" windowHeight="544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M5" i="1"/>
  <c r="O5" s="1"/>
  <c r="L4"/>
  <c r="M4" s="1"/>
  <c r="E5"/>
  <c r="D4"/>
  <c r="D3" s="1"/>
  <c r="E3" s="1"/>
  <c r="L3" l="1"/>
  <c r="M3" s="1"/>
  <c r="N3" s="1"/>
  <c r="O4"/>
  <c r="N4"/>
  <c r="N5"/>
  <c r="P5" s="1"/>
  <c r="G3"/>
  <c r="F3"/>
  <c r="H3" s="1"/>
  <c r="F5"/>
  <c r="G5"/>
  <c r="E4"/>
  <c r="H5" l="1"/>
  <c r="O3"/>
  <c r="P3" s="1"/>
  <c r="P4"/>
  <c r="G4"/>
  <c r="F4"/>
  <c r="H4" l="1"/>
  <c r="H6" s="1"/>
  <c r="H8" s="1"/>
  <c r="H9" s="1"/>
  <c r="H12" s="1"/>
  <c r="P6"/>
  <c r="P8" s="1"/>
  <c r="P9" l="1"/>
  <c r="P12" l="1"/>
  <c r="H16" s="1"/>
  <c r="H19"/>
  <c r="H20" l="1"/>
</calcChain>
</file>

<file path=xl/sharedStrings.xml><?xml version="1.0" encoding="utf-8"?>
<sst xmlns="http://schemas.openxmlformats.org/spreadsheetml/2006/main" count="30" uniqueCount="21">
  <si>
    <t>total bruto</t>
  </si>
  <si>
    <t>contribuc</t>
  </si>
  <si>
    <t>cant meses</t>
  </si>
  <si>
    <t>suma bruta 1</t>
  </si>
  <si>
    <t>suma bruta 2</t>
  </si>
  <si>
    <t>masa salarial 1</t>
  </si>
  <si>
    <t>masa salarial 2</t>
  </si>
  <si>
    <t>ponderac antig</t>
  </si>
  <si>
    <t>total gral/categoría</t>
  </si>
  <si>
    <t>x</t>
  </si>
  <si>
    <t>estimacion ejerc sig</t>
  </si>
  <si>
    <t>crecim masa anual %</t>
  </si>
  <si>
    <t xml:space="preserve">impacto presup </t>
  </si>
  <si>
    <t>impacto presup.</t>
  </si>
  <si>
    <t>categ</t>
  </si>
  <si>
    <t>tot por categ</t>
  </si>
  <si>
    <t xml:space="preserve"> </t>
  </si>
  <si>
    <t>m total</t>
  </si>
  <si>
    <t>trabaj/</t>
  </si>
  <si>
    <t>trabaj</t>
  </si>
  <si>
    <t>ponderac x título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</si>
</sst>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4" xfId="0" applyBorder="1"/>
    <xf numFmtId="0" fontId="0" fillId="0" borderId="6" xfId="0" applyBorder="1"/>
    <xf numFmtId="0" fontId="1" fillId="2" borderId="7" xfId="0" applyFont="1" applyFill="1" applyBorder="1"/>
    <xf numFmtId="43" fontId="1" fillId="2" borderId="8" xfId="1" applyFont="1" applyFill="1" applyBorder="1"/>
    <xf numFmtId="0" fontId="0" fillId="0" borderId="9" xfId="0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3" borderId="1" xfId="0" applyFill="1" applyBorder="1" applyAlignment="1">
      <alignment horizontal="right"/>
    </xf>
    <xf numFmtId="0" fontId="0" fillId="0" borderId="2" xfId="0" applyBorder="1"/>
    <xf numFmtId="0" fontId="0" fillId="3" borderId="3" xfId="0" applyFill="1" applyBorder="1"/>
    <xf numFmtId="0" fontId="0" fillId="0" borderId="4" xfId="0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0" fillId="4" borderId="9" xfId="0" applyFill="1" applyBorder="1"/>
    <xf numFmtId="0" fontId="0" fillId="4" borderId="17" xfId="0" applyFill="1" applyBorder="1"/>
    <xf numFmtId="0" fontId="0" fillId="6" borderId="9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3" xfId="0" applyFill="1" applyBorder="1"/>
    <xf numFmtId="0" fontId="0" fillId="6" borderId="17" xfId="0" applyFill="1" applyBorder="1"/>
    <xf numFmtId="0" fontId="0" fillId="5" borderId="1" xfId="0" applyFill="1" applyBorder="1" applyAlignment="1">
      <alignment horizontal="right"/>
    </xf>
    <xf numFmtId="0" fontId="0" fillId="5" borderId="3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7" borderId="10" xfId="0" applyFill="1" applyBorder="1" applyAlignment="1">
      <alignment vertical="center"/>
    </xf>
    <xf numFmtId="43" fontId="1" fillId="0" borderId="6" xfId="1" applyFont="1" applyBorder="1"/>
    <xf numFmtId="43" fontId="0" fillId="0" borderId="0" xfId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20"/>
  <sheetViews>
    <sheetView tabSelected="1" topLeftCell="F1" workbookViewId="0">
      <selection activeCell="D5" sqref="D5"/>
    </sheetView>
  </sheetViews>
  <sheetFormatPr baseColWidth="10" defaultRowHeight="15"/>
  <cols>
    <col min="1" max="1" width="3" customWidth="1"/>
    <col min="2" max="3" width="6" customWidth="1"/>
    <col min="4" max="4" width="12.5703125" customWidth="1"/>
    <col min="5" max="5" width="11.7109375" customWidth="1"/>
    <col min="6" max="6" width="14.42578125" customWidth="1"/>
    <col min="7" max="7" width="15.85546875" customWidth="1"/>
    <col min="8" max="8" width="18.140625" customWidth="1"/>
    <col min="9" max="9" width="5" customWidth="1"/>
    <col min="10" max="10" width="5.7109375" customWidth="1"/>
    <col min="11" max="11" width="6" customWidth="1"/>
    <col min="12" max="12" width="13.85546875" customWidth="1"/>
    <col min="13" max="13" width="12.140625" customWidth="1"/>
    <col min="14" max="14" width="14.140625" bestFit="1" customWidth="1"/>
    <col min="15" max="15" width="15.5703125" customWidth="1"/>
    <col min="16" max="16" width="17.85546875" bestFit="1" customWidth="1"/>
  </cols>
  <sheetData>
    <row r="1" spans="2:16" ht="15.75" thickBot="1">
      <c r="E1" t="s">
        <v>16</v>
      </c>
    </row>
    <row r="2" spans="2:16">
      <c r="B2" s="6" t="s">
        <v>14</v>
      </c>
      <c r="C2" s="7" t="s">
        <v>18</v>
      </c>
      <c r="D2" s="7" t="s">
        <v>3</v>
      </c>
      <c r="E2" s="7" t="s">
        <v>15</v>
      </c>
      <c r="F2" s="7" t="s">
        <v>7</v>
      </c>
      <c r="G2" s="7" t="s">
        <v>20</v>
      </c>
      <c r="H2" s="8" t="s">
        <v>8</v>
      </c>
      <c r="J2" s="23" t="s">
        <v>14</v>
      </c>
      <c r="K2" s="24" t="s">
        <v>19</v>
      </c>
      <c r="L2" s="24" t="s">
        <v>4</v>
      </c>
      <c r="M2" s="24" t="s">
        <v>15</v>
      </c>
      <c r="N2" s="24" t="s">
        <v>7</v>
      </c>
      <c r="O2" s="24" t="s">
        <v>20</v>
      </c>
      <c r="P2" s="25" t="s">
        <v>8</v>
      </c>
    </row>
    <row r="3" spans="2:16">
      <c r="B3" s="9">
        <v>1</v>
      </c>
      <c r="C3" s="5">
        <v>30</v>
      </c>
      <c r="D3" s="20">
        <f>PRODUCT(D4,1.2)</f>
        <v>1656</v>
      </c>
      <c r="E3" s="5">
        <f>PRODUCT(C3,D3)</f>
        <v>49680</v>
      </c>
      <c r="F3" s="5">
        <f>PRODUCT(E3,0.3)</f>
        <v>14904</v>
      </c>
      <c r="G3" s="5">
        <f>PRODUCT(E3,0.15)</f>
        <v>7452</v>
      </c>
      <c r="H3" s="10">
        <f>SUM(E3:G3)</f>
        <v>72036</v>
      </c>
      <c r="J3" s="9">
        <v>1</v>
      </c>
      <c r="K3" s="5">
        <v>30</v>
      </c>
      <c r="L3" s="22">
        <f>PRODUCT(L4,1.2)</f>
        <v>2088</v>
      </c>
      <c r="M3" s="5">
        <f>PRODUCT(K3,L3)</f>
        <v>62640</v>
      </c>
      <c r="N3" s="5">
        <f>PRODUCT(M3,0.3)</f>
        <v>18792</v>
      </c>
      <c r="O3" s="5">
        <f>PRODUCT(M3,0.15)</f>
        <v>9396</v>
      </c>
      <c r="P3" s="10">
        <f>SUM(M3:O3)</f>
        <v>90828</v>
      </c>
    </row>
    <row r="4" spans="2:16">
      <c r="B4" s="9">
        <v>2</v>
      </c>
      <c r="C4" s="5">
        <v>120</v>
      </c>
      <c r="D4" s="20">
        <f>PRODUCT(D5,1.2)</f>
        <v>1380</v>
      </c>
      <c r="E4" s="5">
        <f t="shared" ref="E4:E5" si="0">PRODUCT(C4,D4)</f>
        <v>165600</v>
      </c>
      <c r="F4" s="5">
        <f>PRODUCT(E4,0.15)</f>
        <v>24840</v>
      </c>
      <c r="G4" s="5">
        <f t="shared" ref="G4:G5" si="1">PRODUCT(E4,0.15)</f>
        <v>24840</v>
      </c>
      <c r="H4" s="10">
        <f t="shared" ref="H4:H5" si="2">SUM(E4:G4)</f>
        <v>215280</v>
      </c>
      <c r="J4" s="9">
        <v>2</v>
      </c>
      <c r="K4" s="5">
        <v>120</v>
      </c>
      <c r="L4" s="22">
        <f>PRODUCT(L5,1.2)</f>
        <v>1740</v>
      </c>
      <c r="M4" s="5">
        <f t="shared" ref="M4:M5" si="3">PRODUCT(K4,L4)</f>
        <v>208800</v>
      </c>
      <c r="N4" s="5">
        <f>PRODUCT(M4,0.15)</f>
        <v>31320</v>
      </c>
      <c r="O4" s="5">
        <f t="shared" ref="O4:O5" si="4">PRODUCT(M4,0.15)</f>
        <v>31320</v>
      </c>
      <c r="P4" s="10">
        <f t="shared" ref="P4:P5" si="5">SUM(M4:O4)</f>
        <v>271440</v>
      </c>
    </row>
    <row r="5" spans="2:16" ht="15.75" thickBot="1">
      <c r="B5" s="11">
        <v>3</v>
      </c>
      <c r="C5" s="12">
        <v>300</v>
      </c>
      <c r="D5" s="21">
        <v>1150</v>
      </c>
      <c r="E5" s="12">
        <f t="shared" si="0"/>
        <v>345000</v>
      </c>
      <c r="F5" s="12">
        <f>PRODUCT(E5,0.05)</f>
        <v>17250</v>
      </c>
      <c r="G5" s="12">
        <f t="shared" si="1"/>
        <v>51750</v>
      </c>
      <c r="H5" s="13">
        <f t="shared" si="2"/>
        <v>414000</v>
      </c>
      <c r="J5" s="11">
        <v>3</v>
      </c>
      <c r="K5" s="12">
        <v>300</v>
      </c>
      <c r="L5" s="26">
        <v>1450</v>
      </c>
      <c r="M5" s="12">
        <f t="shared" si="3"/>
        <v>435000</v>
      </c>
      <c r="N5" s="12">
        <f>PRODUCT(M5,0.05)</f>
        <v>21750</v>
      </c>
      <c r="O5" s="12">
        <f t="shared" si="4"/>
        <v>65250</v>
      </c>
      <c r="P5" s="13">
        <f t="shared" si="5"/>
        <v>522000</v>
      </c>
    </row>
    <row r="6" spans="2:16">
      <c r="G6" s="14" t="s">
        <v>0</v>
      </c>
      <c r="H6" s="15">
        <f>SUM(H3:H5)</f>
        <v>701316</v>
      </c>
      <c r="O6" s="27" t="s">
        <v>0</v>
      </c>
      <c r="P6" s="15">
        <f>SUM(P3:P5)</f>
        <v>884268</v>
      </c>
    </row>
    <row r="7" spans="2:16">
      <c r="G7" s="16"/>
      <c r="H7" s="17"/>
      <c r="O7" s="28"/>
      <c r="P7" s="1"/>
    </row>
    <row r="8" spans="2:16" ht="15.75" thickBot="1">
      <c r="G8" s="19" t="s">
        <v>1</v>
      </c>
      <c r="H8" s="2">
        <f>PRODUCT(H6,0.24)</f>
        <v>168315.84</v>
      </c>
      <c r="O8" s="29" t="s">
        <v>1</v>
      </c>
      <c r="P8" s="2">
        <f>PRODUCT(P6,0.24)</f>
        <v>212224.31999999998</v>
      </c>
    </row>
    <row r="9" spans="2:16">
      <c r="G9" s="18" t="s">
        <v>12</v>
      </c>
      <c r="H9" s="1">
        <f>SUM(H6:H8)</f>
        <v>869631.84</v>
      </c>
      <c r="O9" s="28" t="s">
        <v>13</v>
      </c>
      <c r="P9" s="1">
        <f>SUM(P6:P8)</f>
        <v>1096492.32</v>
      </c>
    </row>
    <row r="10" spans="2:16">
      <c r="G10" s="16"/>
      <c r="H10" s="17" t="s">
        <v>9</v>
      </c>
      <c r="O10" s="28"/>
      <c r="P10" s="17" t="s">
        <v>9</v>
      </c>
    </row>
    <row r="11" spans="2:16" ht="15.75" thickBot="1">
      <c r="G11" s="19" t="s">
        <v>2</v>
      </c>
      <c r="H11" s="2">
        <v>4.5</v>
      </c>
      <c r="O11" s="29" t="s">
        <v>2</v>
      </c>
      <c r="P11" s="2">
        <v>5.5</v>
      </c>
    </row>
    <row r="12" spans="2:16" ht="15.75" thickBot="1">
      <c r="G12" s="19" t="s">
        <v>5</v>
      </c>
      <c r="H12" s="33">
        <f>PRODUCT(H9,H11)</f>
        <v>3913343.28</v>
      </c>
      <c r="O12" s="29" t="s">
        <v>6</v>
      </c>
      <c r="P12" s="33">
        <f>PRODUCT(P9,P11)</f>
        <v>6030707.7600000007</v>
      </c>
    </row>
    <row r="15" spans="2:16" ht="15.75" thickBot="1"/>
    <row r="16" spans="2:16" ht="15.75" thickBot="1">
      <c r="G16" s="3" t="s">
        <v>17</v>
      </c>
      <c r="H16" s="4">
        <f>SUM(H12,P12)</f>
        <v>9944051.040000001</v>
      </c>
    </row>
    <row r="19" spans="7:8" s="31" customFormat="1" ht="30.75" thickBot="1">
      <c r="G19" s="30" t="s">
        <v>10</v>
      </c>
      <c r="H19" s="34">
        <f>PRODUCT(P9,13)</f>
        <v>14254400.16</v>
      </c>
    </row>
    <row r="20" spans="7:8" s="31" customFormat="1" ht="30.75" thickBot="1">
      <c r="G20" s="30" t="s">
        <v>11</v>
      </c>
      <c r="H20" s="32">
        <f>PRODUCT(H19-H16,1/H16,100)</f>
        <v>43.346007604562722</v>
      </c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Panelo</dc:creator>
  <cp:lastModifiedBy>ngilardi</cp:lastModifiedBy>
  <cp:lastPrinted>2012-08-10T20:05:39Z</cp:lastPrinted>
  <dcterms:created xsi:type="dcterms:W3CDTF">2012-07-25T15:47:00Z</dcterms:created>
  <dcterms:modified xsi:type="dcterms:W3CDTF">2012-09-07T19:48:18Z</dcterms:modified>
</cp:coreProperties>
</file>